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49-2024\1 výzva\"/>
    </mc:Choice>
  </mc:AlternateContent>
  <xr:revisionPtr revIDLastSave="0" documentId="13_ncr:1_{09A9696E-91B4-4B4E-8C5C-2F630D35746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1" i="1" l="1"/>
  <c r="T11" i="1"/>
  <c r="P11" i="1"/>
  <c r="S10" i="1" l="1"/>
  <c r="T10" i="1"/>
  <c r="P10" i="1"/>
  <c r="S9" i="1"/>
  <c r="P9" i="1"/>
  <c r="T8" i="1"/>
  <c r="S8" i="1"/>
  <c r="P8" i="1"/>
  <c r="T9" i="1" l="1"/>
  <c r="T7" i="1"/>
  <c r="P7" i="1"/>
  <c r="Q14" i="1" s="1"/>
  <c r="S7" i="1" l="1"/>
  <c r="R14" i="1" s="1"/>
</calcChain>
</file>

<file path=xl/sharedStrings.xml><?xml version="1.0" encoding="utf-8"?>
<sst xmlns="http://schemas.openxmlformats.org/spreadsheetml/2006/main" count="77" uniqueCount="61">
  <si>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</si>
  <si>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</si>
  <si>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</si>
  <si>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</si>
  <si>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</si>
  <si>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</si>
  <si>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</si>
  <si>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</si>
  <si>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</si>
  <si>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</si>
  <si>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</si>
  <si>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</si>
  <si>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</si>
  <si>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>32000000-3 - Rozhlas, televize, komunikace, telekomunikace a související zařízení</t>
  </si>
  <si>
    <t>32342100-3 - Hlavová sluchátka</t>
  </si>
  <si>
    <t>32342200-4 - Sluchátka</t>
  </si>
  <si>
    <t>32421000-0 - Síťová kabeláž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</si>
  <si>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</si>
  <si>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</si>
  <si>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</si>
  <si>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</si>
  <si>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</si>
  <si>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</si>
  <si>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</si>
  <si>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</si>
  <si>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</si>
  <si>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</si>
  <si>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</si>
  <si>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</si>
  <si>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</si>
  <si>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</si>
  <si>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</si>
  <si>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V případě, že se dodavatel při předání zboží na některá uvedená tel. čísla nedovolá, bude v takovém případě volat tel. 377 631 320.</t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</si>
  <si>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</si>
  <si>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</si>
  <si>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</si>
  <si>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21 dní</t>
  </si>
  <si>
    <t>Příloha č. 2 Kupní smlouvy - technická specifikace
Audiovizuální technika (II.) 049 - 2024</t>
  </si>
  <si>
    <t>Petra Peckertová, 
Tel.: 792 303 948,
37763 4601</t>
  </si>
  <si>
    <t>Univerzitní 26, 
301 00 Plzeň, 
Fakulta elektrotechnická - Katedra elektrotechniky a počítačového modelování,
6.p. - místnost EK 618</t>
  </si>
  <si>
    <t>Držák na TV</t>
  </si>
  <si>
    <t>Držák na TV - pro televizi o velikosti 37" až 70".
VESA 100×200, 200×200, 300×300, 400×200, 400×400 a 600×400.
Nosnost min. 50 kg.
Náklon + 10° / - 20°, natočení 120°, rotace 6°.</t>
  </si>
  <si>
    <t>Bezdrátová sluchátka s mikrofonem</t>
  </si>
  <si>
    <t>ANO</t>
  </si>
  <si>
    <t>Elektrotechnika a informační technologie 2024
SVK1-2024-008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</si>
  <si>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</si>
  <si>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Jiří Basl, Ph.D.,
Tel.: 37763 4249,
603 216 039</t>
  </si>
  <si>
    <t>Univerzitní 26, 
301 00 Plzeň,
Fakulta elektrotechnická - Katedra elektroniky a informačních technologií,
místnost EK 502</t>
  </si>
  <si>
    <t>Bezdrátová sluchátka - s mikrofonem, přes hlavu, okolo uší, 
aktivní potlačení hluku (ANC), 
uzavřená konstrukce, 3,5 mm Jack, 
Bluetooth 5.2, 
podpora AAC, LDAC a SBC, Ambient sound, 
hlasový asistent, přepínání skladeb, přijímání hovorů, s ovládáním hlasitosti, 
frekvenční rozsah 5-20000 Hz, 
výdrž baterie až 50 h, bez ANC 30 h. 
Barva se preferuje černá.</t>
  </si>
  <si>
    <t>HDMI 2.1 propojovací kabel</t>
  </si>
  <si>
    <t>14 dní</t>
  </si>
  <si>
    <t>Martina Rubriciusová,
Tel.: 37763 1353</t>
  </si>
  <si>
    <t>Univerzitní 20,
301 00 Plzeň, 
Informační a poradenské centrum ,
místnost UI 213</t>
  </si>
  <si>
    <t>HDMI 2.1 propojovací kabel, 
délka kabelu maximálně 1,5 m, 
délka kabelu minimálně 1 m,
konektory rovné typu HDMI typ A male,
podpora rozlišení Ultra HD 8K@60hz, 4K@120Hz a Full HD 1080p.</t>
  </si>
  <si>
    <t>Sluchátka se sklápěcím mikrofonom</t>
  </si>
  <si>
    <t>do 30.11.2024</t>
  </si>
  <si>
    <t>Martin Cízl, DiS.,
Tel.: 37763 4768</t>
  </si>
  <si>
    <t>Riegrova 17, 
301 00 Plzeň, 
Koordinační centrum česko-německých výměn mládeže Tandem,
místnost RS 306 a RS 301</t>
  </si>
  <si>
    <t>Sluchátka s mikrofonem oboustranná. 
Mikrofon sklápěcí. 
Připojení jack 3,5 mm. 
Délka kabelu min. 1,5 m max. 3 m. 
Frekvence sluchátek: min. 20 -20 000Hz. 
Citlivost min. 95 dB/mW. 
Mikrofon: fregvence min. 90 Hz - 15 000 Hz; citlivost  cca - 40 dB/mW. 
Pevnější konstrukce.</t>
  </si>
  <si>
    <t>Webkamera</t>
  </si>
  <si>
    <t>Rozlišení FullHD (minimálně 1920 × minimálně 1080).
Vestavěný mikrofon.
Zorný úhel cca 105°.
Skládací mechanismus.
Preferuje se černá barva.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</si>
</sst>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2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1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3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3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0" fontId="21" fillId="5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top" wrapText="1"/>
    </xf>
    <xf numFmtId="0" fontId="20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3" fillId="4" borderId="7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49" fontId="26" fillId="0" borderId="0" xfId="0" applyNumberFormat="1" applyFont="1" applyAlignment="1">
      <alignment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left" vertical="center" wrapText="1" indent="1"/>
    </xf>
    <xf numFmtId="0" fontId="27" fillId="4" borderId="9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12" fillId="3" borderId="9" xfId="0" applyNumberFormat="1" applyFon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left" vertical="center" wrapText="1" indent="1"/>
    </xf>
    <xf numFmtId="0" fontId="27" fillId="4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12" fillId="3" borderId="2" xfId="0" applyNumberFormat="1" applyFon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left" vertical="center" wrapText="1" indent="1"/>
    </xf>
    <xf numFmtId="0" fontId="27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12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left" vertical="center" wrapText="1" indent="1"/>
    </xf>
    <xf numFmtId="0" fontId="27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12" fillId="3" borderId="14" xfId="0" applyNumberFormat="1" applyFon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13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6" fillId="3" borderId="12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164" fontId="11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4" borderId="9" xfId="0" applyFont="1" applyFill="1" applyBorder="1" applyAlignment="1" applyProtection="1">
      <alignment horizontal="center" vertical="center" wrapText="1"/>
      <protection locked="0"/>
    </xf>
    <xf numFmtId="0" fontId="17" fillId="4" borderId="2" xfId="0" applyFont="1" applyFill="1" applyBorder="1" applyAlignment="1" applyProtection="1">
      <alignment horizontal="center" vertical="center" wrapText="1"/>
      <protection locked="0"/>
    </xf>
    <xf numFmtId="0" fontId="17" fillId="4" borderId="14" xfId="0" applyFont="1" applyFill="1" applyBorder="1" applyAlignment="1" applyProtection="1">
      <alignment horizontal="center" vertical="center" wrapText="1"/>
      <protection locked="0"/>
    </xf>
    <xf numFmtId="0" fontId="17" fillId="4" borderId="12" xfId="0" applyFont="1" applyFill="1" applyBorder="1" applyAlignment="1" applyProtection="1">
      <alignment horizontal="center" vertical="center" wrapText="1"/>
      <protection locked="0"/>
    </xf>
    <xf numFmtId="164" fontId="17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1"/>
  <sheetViews>
    <sheetView tabSelected="1" topLeftCell="A6" zoomScale="80" zoomScaleNormal="80" workbookViewId="0">
      <selection activeCell="G7" sqref="G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1" style="1" customWidth="1"/>
    <col min="4" max="4" width="10.7109375" style="2" customWidth="1"/>
    <col min="5" max="5" width="10.28515625" style="3" customWidth="1"/>
    <col min="6" max="6" width="71.5703125" style="1" customWidth="1"/>
    <col min="7" max="7" width="29.7109375" style="1" customWidth="1"/>
    <col min="8" max="8" width="23.5703125" style="1" customWidth="1"/>
    <col min="9" max="9" width="24.140625" style="1" customWidth="1"/>
    <col min="10" max="10" width="16.5703125" style="1" customWidth="1"/>
    <col min="11" max="11" width="35.28515625" customWidth="1"/>
    <col min="12" max="12" width="27.42578125" customWidth="1"/>
    <col min="13" max="13" width="32.28515625" customWidth="1"/>
    <col min="14" max="14" width="35.42578125" style="1" customWidth="1"/>
    <col min="15" max="15" width="26" style="1" bestFit="1" customWidth="1"/>
    <col min="16" max="16" width="17.71093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1" customWidth="1"/>
    <col min="21" max="21" width="11.5703125" hidden="1" customWidth="1"/>
    <col min="22" max="22" width="37.42578125" style="4" customWidth="1"/>
  </cols>
  <sheetData>
    <row r="1" spans="1:22" ht="42.6" customHeight="1" x14ac:dyDescent="0.25">
      <c r="B1" s="116" t="s">
        <v>37</v>
      </c>
      <c r="C1" s="116"/>
      <c r="D1" s="116"/>
      <c r="E1" s="116"/>
      <c r="G1" s="40"/>
    </row>
    <row r="2" spans="1:22" ht="42" customHeight="1" x14ac:dyDescent="0.25">
      <c r="C2"/>
      <c r="D2" s="11"/>
      <c r="E2" s="5"/>
      <c r="F2" s="6"/>
      <c r="G2" s="117"/>
      <c r="H2" s="117"/>
      <c r="I2" s="117"/>
      <c r="J2" s="117"/>
      <c r="K2" s="117"/>
      <c r="L2" s="117"/>
      <c r="M2" s="117"/>
      <c r="N2" s="117"/>
      <c r="O2" s="6"/>
      <c r="P2" s="6"/>
      <c r="Q2" s="6"/>
      <c r="R2" s="6"/>
      <c r="T2" s="8"/>
      <c r="U2" s="9"/>
      <c r="V2" s="10"/>
    </row>
    <row r="3" spans="1:22" ht="42" customHeight="1" x14ac:dyDescent="0.25">
      <c r="B3" s="14"/>
      <c r="C3" s="12" t="s">
        <v>0</v>
      </c>
      <c r="D3" s="13"/>
      <c r="E3" s="13"/>
      <c r="F3" s="13"/>
      <c r="G3" s="117"/>
      <c r="H3" s="117"/>
      <c r="I3" s="117"/>
      <c r="J3" s="117"/>
      <c r="K3" s="117"/>
      <c r="L3" s="117"/>
      <c r="M3" s="117"/>
      <c r="N3" s="117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17</v>
      </c>
      <c r="D6" s="23" t="s">
        <v>4</v>
      </c>
      <c r="E6" s="23" t="s">
        <v>18</v>
      </c>
      <c r="F6" s="23" t="s">
        <v>19</v>
      </c>
      <c r="G6" s="39" t="s">
        <v>5</v>
      </c>
      <c r="H6" s="39" t="s">
        <v>30</v>
      </c>
      <c r="I6" s="34" t="s">
        <v>20</v>
      </c>
      <c r="J6" s="34" t="s">
        <v>21</v>
      </c>
      <c r="K6" s="23" t="s">
        <v>45</v>
      </c>
      <c r="L6" s="34" t="s">
        <v>22</v>
      </c>
      <c r="M6" s="36" t="s">
        <v>23</v>
      </c>
      <c r="N6" s="34" t="s">
        <v>24</v>
      </c>
      <c r="O6" s="23" t="s">
        <v>34</v>
      </c>
      <c r="P6" s="34" t="s">
        <v>25</v>
      </c>
      <c r="Q6" s="23" t="s">
        <v>6</v>
      </c>
      <c r="R6" s="24" t="s">
        <v>7</v>
      </c>
      <c r="S6" s="93" t="s">
        <v>8</v>
      </c>
      <c r="T6" s="93" t="s">
        <v>9</v>
      </c>
      <c r="U6" s="34" t="s">
        <v>26</v>
      </c>
      <c r="V6" s="34" t="s">
        <v>27</v>
      </c>
    </row>
    <row r="7" spans="1:22" ht="128.25" customHeight="1" thickTop="1" thickBot="1" x14ac:dyDescent="0.3">
      <c r="A7" s="25"/>
      <c r="B7" s="41">
        <v>1</v>
      </c>
      <c r="C7" s="56" t="s">
        <v>40</v>
      </c>
      <c r="D7" s="42">
        <v>1</v>
      </c>
      <c r="E7" s="43"/>
      <c r="F7" s="44" t="s">
        <v>41</v>
      </c>
      <c r="G7" s="121"/>
      <c r="H7" s="45" t="s">
        <v>31</v>
      </c>
      <c r="I7" s="46" t="s">
        <v>35</v>
      </c>
      <c r="J7" s="47" t="s">
        <v>31</v>
      </c>
      <c r="K7" s="48"/>
      <c r="L7" s="49"/>
      <c r="M7" s="56" t="s">
        <v>38</v>
      </c>
      <c r="N7" s="56" t="s">
        <v>39</v>
      </c>
      <c r="O7" s="50" t="s">
        <v>36</v>
      </c>
      <c r="P7" s="51">
        <f>D7*Q7</f>
        <v>1156</v>
      </c>
      <c r="Q7" s="52">
        <v>1156</v>
      </c>
      <c r="R7" s="125"/>
      <c r="S7" s="53">
        <f>D7*R7</f>
        <v>0</v>
      </c>
      <c r="T7" s="54" t="str">
        <f t="shared" ref="T7" si="0">IF(ISNUMBER(R7), IF(R7&gt;Q7,"NEVYHOVUJE","VYHOVUJE")," ")</f>
        <v xml:space="preserve"> </v>
      </c>
      <c r="U7" s="43"/>
      <c r="V7" s="55" t="s">
        <v>13</v>
      </c>
    </row>
    <row r="8" spans="1:22" ht="186" customHeight="1" thickBot="1" x14ac:dyDescent="0.3">
      <c r="A8" s="25"/>
      <c r="B8" s="57">
        <v>2</v>
      </c>
      <c r="C8" s="58" t="s">
        <v>42</v>
      </c>
      <c r="D8" s="59">
        <v>2</v>
      </c>
      <c r="E8" s="60" t="s">
        <v>33</v>
      </c>
      <c r="F8" s="61" t="s">
        <v>48</v>
      </c>
      <c r="G8" s="122"/>
      <c r="H8" s="62" t="s">
        <v>31</v>
      </c>
      <c r="I8" s="63" t="s">
        <v>35</v>
      </c>
      <c r="J8" s="95" t="s">
        <v>43</v>
      </c>
      <c r="K8" s="96" t="s">
        <v>44</v>
      </c>
      <c r="L8" s="97"/>
      <c r="M8" s="64" t="s">
        <v>46</v>
      </c>
      <c r="N8" s="64" t="s">
        <v>47</v>
      </c>
      <c r="O8" s="98" t="s">
        <v>36</v>
      </c>
      <c r="P8" s="65">
        <f>D8*Q8</f>
        <v>8200</v>
      </c>
      <c r="Q8" s="66">
        <v>4100</v>
      </c>
      <c r="R8" s="126"/>
      <c r="S8" s="67">
        <f>D8*R8</f>
        <v>0</v>
      </c>
      <c r="T8" s="68" t="str">
        <f t="shared" ref="T8" si="1">IF(ISNUMBER(R8), IF(R8&gt;Q8,"NEVYHOVUJE","VYHOVUJE")," ")</f>
        <v xml:space="preserve"> </v>
      </c>
      <c r="U8" s="60"/>
      <c r="V8" s="69" t="s">
        <v>14</v>
      </c>
    </row>
    <row r="9" spans="1:22" ht="132.75" customHeight="1" thickBot="1" x14ac:dyDescent="0.3">
      <c r="A9" s="25"/>
      <c r="B9" s="57">
        <v>3</v>
      </c>
      <c r="C9" s="58" t="s">
        <v>49</v>
      </c>
      <c r="D9" s="59">
        <v>1</v>
      </c>
      <c r="E9" s="60" t="s">
        <v>33</v>
      </c>
      <c r="F9" s="61" t="s">
        <v>53</v>
      </c>
      <c r="G9" s="122"/>
      <c r="H9" s="62" t="s">
        <v>31</v>
      </c>
      <c r="I9" s="70" t="s">
        <v>35</v>
      </c>
      <c r="J9" s="95" t="s">
        <v>31</v>
      </c>
      <c r="K9" s="96"/>
      <c r="L9" s="97"/>
      <c r="M9" s="70" t="s">
        <v>51</v>
      </c>
      <c r="N9" s="70" t="s">
        <v>52</v>
      </c>
      <c r="O9" s="98" t="s">
        <v>50</v>
      </c>
      <c r="P9" s="65">
        <f>D9*Q9</f>
        <v>150</v>
      </c>
      <c r="Q9" s="66">
        <v>150</v>
      </c>
      <c r="R9" s="126"/>
      <c r="S9" s="67">
        <f>D9*R9</f>
        <v>0</v>
      </c>
      <c r="T9" s="68" t="str">
        <f t="shared" ref="T9" si="2">IF(ISNUMBER(R9), IF(R9&gt;Q9,"NEVYHOVUJE","VYHOVUJE")," ")</f>
        <v xml:space="preserve"> </v>
      </c>
      <c r="U9" s="60"/>
      <c r="V9" s="69" t="s">
        <v>16</v>
      </c>
    </row>
    <row r="10" spans="1:22" ht="149.25" customHeight="1" x14ac:dyDescent="0.25">
      <c r="A10" s="25"/>
      <c r="B10" s="81">
        <v>4</v>
      </c>
      <c r="C10" s="82" t="s">
        <v>54</v>
      </c>
      <c r="D10" s="83">
        <v>5</v>
      </c>
      <c r="E10" s="84" t="s">
        <v>33</v>
      </c>
      <c r="F10" s="85" t="s">
        <v>58</v>
      </c>
      <c r="G10" s="123"/>
      <c r="H10" s="86" t="s">
        <v>31</v>
      </c>
      <c r="I10" s="106" t="s">
        <v>35</v>
      </c>
      <c r="J10" s="108" t="s">
        <v>31</v>
      </c>
      <c r="K10" s="110"/>
      <c r="L10" s="112"/>
      <c r="M10" s="106" t="s">
        <v>56</v>
      </c>
      <c r="N10" s="106" t="s">
        <v>57</v>
      </c>
      <c r="O10" s="114" t="s">
        <v>55</v>
      </c>
      <c r="P10" s="87">
        <f>D10*Q10</f>
        <v>3000</v>
      </c>
      <c r="Q10" s="88">
        <v>600</v>
      </c>
      <c r="R10" s="127"/>
      <c r="S10" s="89">
        <f>D10*R10</f>
        <v>0</v>
      </c>
      <c r="T10" s="90" t="str">
        <f t="shared" ref="T10" si="3">IF(ISNUMBER(R10), IF(R10&gt;Q10,"NEVYHOVUJE","VYHOVUJE")," ")</f>
        <v xml:space="preserve"> </v>
      </c>
      <c r="U10" s="84"/>
      <c r="V10" s="91" t="s">
        <v>15</v>
      </c>
    </row>
    <row r="11" spans="1:22" ht="132.75" customHeight="1" thickBot="1" x14ac:dyDescent="0.3">
      <c r="A11" s="25"/>
      <c r="B11" s="71">
        <v>5</v>
      </c>
      <c r="C11" s="94" t="s">
        <v>59</v>
      </c>
      <c r="D11" s="72">
        <v>4</v>
      </c>
      <c r="E11" s="73" t="s">
        <v>33</v>
      </c>
      <c r="F11" s="74" t="s">
        <v>60</v>
      </c>
      <c r="G11" s="124"/>
      <c r="H11" s="75" t="s">
        <v>31</v>
      </c>
      <c r="I11" s="107"/>
      <c r="J11" s="109"/>
      <c r="K11" s="111"/>
      <c r="L11" s="113"/>
      <c r="M11" s="107"/>
      <c r="N11" s="107"/>
      <c r="O11" s="115"/>
      <c r="P11" s="76">
        <f>D11*Q11</f>
        <v>2200</v>
      </c>
      <c r="Q11" s="77">
        <v>550</v>
      </c>
      <c r="R11" s="128"/>
      <c r="S11" s="78">
        <f>D11*R11</f>
        <v>0</v>
      </c>
      <c r="T11" s="79" t="str">
        <f t="shared" ref="T11" si="4">IF(ISNUMBER(R11), IF(R11&gt;Q11,"NEVYHOVUJE","VYHOVUJE")," ")</f>
        <v xml:space="preserve"> </v>
      </c>
      <c r="U11" s="73"/>
      <c r="V11" s="80" t="s">
        <v>12</v>
      </c>
    </row>
    <row r="12" spans="1:22" ht="13.5" customHeight="1" thickTop="1" thickBot="1" x14ac:dyDescent="0.3">
      <c r="C12"/>
      <c r="D12"/>
      <c r="E12"/>
      <c r="F12"/>
      <c r="G12"/>
      <c r="H12"/>
      <c r="I12"/>
      <c r="J12"/>
      <c r="N12"/>
      <c r="O12"/>
      <c r="P12"/>
      <c r="S12" s="37"/>
    </row>
    <row r="13" spans="1:22" ht="49.5" customHeight="1" thickTop="1" thickBot="1" x14ac:dyDescent="0.3">
      <c r="B13" s="101" t="s">
        <v>29</v>
      </c>
      <c r="C13" s="102"/>
      <c r="D13" s="102"/>
      <c r="E13" s="102"/>
      <c r="F13" s="102"/>
      <c r="G13" s="102"/>
      <c r="H13" s="92"/>
      <c r="I13" s="26"/>
      <c r="J13" s="26"/>
      <c r="K13" s="26"/>
      <c r="L13" s="27"/>
      <c r="M13" s="7"/>
      <c r="N13" s="7"/>
      <c r="O13" s="28"/>
      <c r="P13" s="28"/>
      <c r="Q13" s="29" t="s">
        <v>10</v>
      </c>
      <c r="R13" s="103" t="s">
        <v>11</v>
      </c>
      <c r="S13" s="104"/>
      <c r="T13" s="105"/>
      <c r="U13" s="21"/>
      <c r="V13" s="30"/>
    </row>
    <row r="14" spans="1:22" ht="53.25" customHeight="1" thickTop="1" thickBot="1" x14ac:dyDescent="0.3">
      <c r="B14" s="100" t="s">
        <v>28</v>
      </c>
      <c r="C14" s="100"/>
      <c r="D14" s="100"/>
      <c r="E14" s="100"/>
      <c r="F14" s="100"/>
      <c r="G14" s="100"/>
      <c r="H14" s="100"/>
      <c r="I14" s="31"/>
      <c r="L14" s="11"/>
      <c r="M14" s="11"/>
      <c r="N14" s="11"/>
      <c r="O14" s="32"/>
      <c r="P14" s="32"/>
      <c r="Q14" s="33">
        <f>SUM(P7:P11)</f>
        <v>14706</v>
      </c>
      <c r="R14" s="118">
        <f>SUM(S7:S11)</f>
        <v>0</v>
      </c>
      <c r="S14" s="119"/>
      <c r="T14" s="120"/>
    </row>
    <row r="15" spans="1:22" ht="15.75" thickTop="1" x14ac:dyDescent="0.25">
      <c r="B15" s="99" t="s">
        <v>32</v>
      </c>
      <c r="C15" s="99"/>
      <c r="D15" s="99"/>
      <c r="E15" s="99"/>
      <c r="F15" s="99"/>
    </row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1sFLZhZYgEWv3bxRlDA4OhskachXVxqKGlZdtUQ6ug5RB4i2xsy9DO0JNsmDd4aM83r//n3814uXPOmFw4Gwgw==" saltValue="oJcA1Y3Meenanz/YnwzC4Q==" spinCount="100000" sheet="1" objects="1" scenarios="1"/>
  <mergeCells count="14">
    <mergeCell ref="B1:E1"/>
    <mergeCell ref="G2:N3"/>
    <mergeCell ref="R14:T14"/>
    <mergeCell ref="B15:F15"/>
    <mergeCell ref="B14:H14"/>
    <mergeCell ref="B13:G13"/>
    <mergeCell ref="R13:T13"/>
    <mergeCell ref="I10:I11"/>
    <mergeCell ref="J10:J11"/>
    <mergeCell ref="K10:K11"/>
    <mergeCell ref="L10:L11"/>
    <mergeCell ref="M10:M11"/>
    <mergeCell ref="N10:N11"/>
    <mergeCell ref="O10:O11"/>
  </mergeCells>
  <conditionalFormatting sqref="D7:D11">
    <cfRule type="containsBlanks" dxfId="6" priority="1">
      <formula>LEN(TRIM(D7))=0</formula>
    </cfRule>
  </conditionalFormatting>
  <conditionalFormatting sqref="G7:H11 R7:R11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11">
    <cfRule type="notContainsBlanks" dxfId="2" priority="40">
      <formula>LEN(TRIM(G7))&gt;0</formula>
    </cfRule>
  </conditionalFormatting>
  <conditionalFormatting sqref="T7:T11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:J10" xr:uid="{9F1C58AD-5758-45A9-9BCC-47D9E8D40FAE}">
      <formula1>"ANO,NE"</formula1>
    </dataValidation>
    <dataValidation type="list" showInputMessage="1" showErrorMessage="1" sqref="E7:E11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6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2024-09-24T12:11:06Z</cp:lastPrinted>
  <dcterms:created xsi:type="dcterms:W3CDTF">2014-03-05T12:43:32Z</dcterms:created>
  <dcterms:modified xsi:type="dcterms:W3CDTF">2024-09-24T13:00:23Z</dcterms:modified>
</cp:coreProperties>
</file>